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 codeName="{51196F13-6AD0-C1B8-E2B4-A1F9AE17003E}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PGC\ADMINISTRACION 2018 - 2021\OBRAS 2018 - 2021\OBRAS_2020\OBRAS EJERCICIO_2020\OBRAS RAMO 33_2020\ADOQUIN_CELAYA HEROICA_PALMA REAL_JALUCO\Calle Celaya Heroica_Palma Real_.Jaluco\NOMINAS\"/>
    </mc:Choice>
  </mc:AlternateContent>
  <bookViews>
    <workbookView xWindow="-120" yWindow="-120" windowWidth="24240" windowHeight="13140"/>
  </bookViews>
  <sheets>
    <sheet name="NOMINA" sheetId="5" r:id="rId1"/>
  </sheets>
  <functionGroups builtInGroupCount="18"/>
  <definedNames>
    <definedName name="_xlnm.Print_Titles" localSheetId="0">NOMINA!$3:$10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50" i="5" l="1"/>
  <c r="J50" i="5" s="1"/>
  <c r="F49" i="5"/>
  <c r="G49" i="5" s="1"/>
  <c r="J48" i="5"/>
  <c r="G48" i="5"/>
  <c r="F48" i="5"/>
  <c r="F47" i="5"/>
  <c r="J47" i="5" s="1"/>
  <c r="F46" i="5"/>
  <c r="J46" i="5" s="1"/>
  <c r="J45" i="5"/>
  <c r="F45" i="5"/>
  <c r="G45" i="5" s="1"/>
  <c r="F44" i="5"/>
  <c r="J44" i="5" s="1"/>
  <c r="F43" i="5"/>
  <c r="J43" i="5" s="1"/>
  <c r="F42" i="5"/>
  <c r="J42" i="5" s="1"/>
  <c r="F41" i="5"/>
  <c r="G41" i="5" s="1"/>
  <c r="J40" i="5"/>
  <c r="G40" i="5"/>
  <c r="F40" i="5"/>
  <c r="F39" i="5"/>
  <c r="J39" i="5" s="1"/>
  <c r="F38" i="5"/>
  <c r="G38" i="5" s="1"/>
  <c r="J41" i="5" l="1"/>
  <c r="G44" i="5"/>
  <c r="J49" i="5"/>
  <c r="G43" i="5"/>
  <c r="J38" i="5"/>
  <c r="G39" i="5"/>
  <c r="G47" i="5"/>
  <c r="G42" i="5"/>
  <c r="G50" i="5"/>
  <c r="G46" i="5"/>
  <c r="F27" i="5" l="1"/>
  <c r="J27" i="5" s="1"/>
  <c r="F26" i="5"/>
  <c r="F25" i="5"/>
  <c r="G25" i="5" s="1"/>
  <c r="F24" i="5"/>
  <c r="F23" i="5"/>
  <c r="G23" i="5" s="1"/>
  <c r="F22" i="5"/>
  <c r="J22" i="5" s="1"/>
  <c r="J26" i="5"/>
  <c r="G26" i="5"/>
  <c r="J25" i="5"/>
  <c r="G24" i="5"/>
  <c r="F21" i="5"/>
  <c r="J21" i="5" s="1"/>
  <c r="F20" i="5"/>
  <c r="J20" i="5" s="1"/>
  <c r="F19" i="5"/>
  <c r="J19" i="5" s="1"/>
  <c r="J18" i="5"/>
  <c r="G18" i="5"/>
  <c r="F18" i="5"/>
  <c r="F17" i="5"/>
  <c r="J17" i="5" s="1"/>
  <c r="F16" i="5"/>
  <c r="J16" i="5" s="1"/>
  <c r="F15" i="5"/>
  <c r="G15" i="5" s="1"/>
  <c r="J14" i="5"/>
  <c r="G14" i="5"/>
  <c r="F13" i="5"/>
  <c r="J13" i="5" s="1"/>
  <c r="G17" i="5" l="1"/>
  <c r="G21" i="5"/>
  <c r="J15" i="5"/>
  <c r="J23" i="5"/>
  <c r="G16" i="5"/>
  <c r="G19" i="5"/>
  <c r="G27" i="5"/>
  <c r="G22" i="5"/>
  <c r="G13" i="5"/>
  <c r="J24" i="5"/>
  <c r="G20" i="5"/>
  <c r="J56" i="5" l="1"/>
  <c r="D57" i="5"/>
  <c r="J31" i="5" l="1"/>
  <c r="D32" i="5"/>
</calcChain>
</file>

<file path=xl/sharedStrings.xml><?xml version="1.0" encoding="utf-8"?>
<sst xmlns="http://schemas.openxmlformats.org/spreadsheetml/2006/main" count="104" uniqueCount="64">
  <si>
    <t>FIRMA</t>
  </si>
  <si>
    <t>NOMBRE</t>
  </si>
  <si>
    <t>CATEGORIA</t>
  </si>
  <si>
    <t>TOTAL</t>
  </si>
  <si>
    <t>DIRECCION DE OBRAS PUBLICAS</t>
  </si>
  <si>
    <t>LUGAR:</t>
  </si>
  <si>
    <t xml:space="preserve">DIRECTOR  DE OBRAS PUBLICAS MPALES </t>
  </si>
  <si>
    <t>TESORERO MUNICIPAL</t>
  </si>
  <si>
    <t>PEON</t>
  </si>
  <si>
    <t>ING.PEDRO GARCIA CORONA</t>
  </si>
  <si>
    <t>CP.RAFAEL HERNANDEZ VELAZQUEZ</t>
  </si>
  <si>
    <t>OBRA:</t>
  </si>
  <si>
    <t>CONCEPTO:</t>
  </si>
  <si>
    <t>PERIODO:</t>
  </si>
  <si>
    <t>LOCALIDAD:</t>
  </si>
  <si>
    <t>MUNICIPIO:</t>
  </si>
  <si>
    <t xml:space="preserve">CIHUATLAN, JALISCO  </t>
  </si>
  <si>
    <t>SEMANA:</t>
  </si>
  <si>
    <t>DIAS TRABAJADOS</t>
  </si>
  <si>
    <t>SALARIO SEMANAL</t>
  </si>
  <si>
    <t>TIEMPO EXTRA</t>
  </si>
  <si>
    <t>IMPORTE POR HORA</t>
  </si>
  <si>
    <t>PERCEPCION NETA</t>
  </si>
  <si>
    <t>SALARIO  DIARIO</t>
  </si>
  <si>
    <t>N*</t>
  </si>
  <si>
    <t>PROGRAMA:</t>
  </si>
  <si>
    <t>RAMO 33</t>
  </si>
  <si>
    <t>LUIS GABRIEL NAVA TORRES</t>
  </si>
  <si>
    <t>RESIDENTE</t>
  </si>
  <si>
    <t>VICENTE DIAZ CAMPOS</t>
  </si>
  <si>
    <t>H. AYUNTAMIENTO CONSTITUCIONAL DE CIHUATLAN, JALISCO 2018-2021</t>
  </si>
  <si>
    <t>CENOVIO REYES RIVERA</t>
  </si>
  <si>
    <t>SERGIO BRACAMONTES RANGEL</t>
  </si>
  <si>
    <t>JUAN CARLOS REYES BAUTISTA</t>
  </si>
  <si>
    <t xml:space="preserve">“CONSTRUCCIÓN DE PAVIMENTO DE ADOQUIN, AGUA POTABLE, DRENAJE, MACHUELOS Y BANQUETAS, EN CALLE PALMA REAL Y CALLE CELAYA HEROICA PRIMERA ETAPA.” </t>
  </si>
  <si>
    <t>JALUCO.</t>
  </si>
  <si>
    <t>C. PALMA REAL Y C. CELAYA HEROICA</t>
  </si>
  <si>
    <t>MAESTRO OBRA</t>
  </si>
  <si>
    <t>ROGELIO GOMEZ GONZALEZ</t>
  </si>
  <si>
    <t>JOSE MANUEL TORRES REYES</t>
  </si>
  <si>
    <t>JOSE LUIS NIEVES BOTELLO</t>
  </si>
  <si>
    <t>JESUS RENTERIA VALDEZ</t>
  </si>
  <si>
    <t>ANGEL MANUEL CHAVARIN FIGUEROA</t>
  </si>
  <si>
    <t>HUMBERTO RAFAEL ALCARAZ LAGUNAS</t>
  </si>
  <si>
    <t>SERGIO RAMIREZ PLASCENCIA</t>
  </si>
  <si>
    <t>B-01 TRAZO, B-03 PLANTILLA, B-05 ENCAMADO O ACOSTILLADO, B-08 CONEXIONES DOMICILIARIAS (EXCAVACION), B-10 RELLENO COMPACTO,</t>
  </si>
  <si>
    <t>GILBERTO NAVARRO CUEVAS</t>
  </si>
  <si>
    <t>CARLOS DAMIAN SUAREZ HERNANDEZ</t>
  </si>
  <si>
    <t>ARNULFO NAZARIT MEJIA</t>
  </si>
  <si>
    <t>FROILAN CHAVARIN FIGUEROA</t>
  </si>
  <si>
    <t>ALBERTO MAGAÑA SANCHEZ</t>
  </si>
  <si>
    <t>VICTOR WALDO LOPEZ MAGAÑA</t>
  </si>
  <si>
    <t>OMAR ALEJANDRO VALDOVINOS RANGEL</t>
  </si>
  <si>
    <t>JUAN CARLOS RUIZ MENDOZA</t>
  </si>
  <si>
    <t>JOSE ANTONIO ALMAZAN ORTEGA</t>
  </si>
  <si>
    <t>JOSE ANTONIO GARIBALDO ZEPEDA</t>
  </si>
  <si>
    <t>JOSE MA. HERRERA ALVAREZ</t>
  </si>
  <si>
    <t>CESAR OSWALDO BARRERA ALDACO</t>
  </si>
  <si>
    <t>OSCAR GONZALEZ VALDOVINOS</t>
  </si>
  <si>
    <t>ORLANDO REYES RIVERA</t>
  </si>
  <si>
    <t>JOSE VALENCIA BETANCURT</t>
  </si>
  <si>
    <t>JOSE MANUEL CHAVARIN AVALOS</t>
  </si>
  <si>
    <t>5 ( CINCO )</t>
  </si>
  <si>
    <t>30 Marzo al 04 de Abril del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</si>
</sst>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_-"/>
  </numFmts>
  <fonts count="17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sz val="12"/>
      <name val="Trebuchet MS"/>
      <family val="2"/>
    </font>
    <font>
      <b/>
      <sz val="12"/>
      <name val="Trebuchet MS"/>
      <family val="2"/>
    </font>
    <font>
      <b/>
      <sz val="12"/>
      <name val="Maiandra GD"/>
      <family val="2"/>
    </font>
    <font>
      <b/>
      <sz val="11"/>
      <color rgb="FF000000"/>
      <name val="Arial"/>
      <family val="2"/>
    </font>
    <font>
      <b/>
      <sz val="11"/>
      <name val="Poor Richard"/>
      <family val="1"/>
    </font>
    <font>
      <sz val="10"/>
      <name val="Trebuchet MS"/>
      <family val="2"/>
    </font>
    <font>
      <b/>
      <sz val="10"/>
      <name val="Arial"/>
      <family val="2"/>
    </font>
    <font>
      <b/>
      <sz val="10"/>
      <name val="Trebuchet MS"/>
      <family val="2"/>
    </font>
    <font>
      <b/>
      <i/>
      <sz val="10"/>
      <name val="Trebuchet MS"/>
      <family val="2"/>
    </font>
    <font>
      <sz val="10"/>
      <color rgb="FF000000"/>
      <name val="Arial"/>
      <family val="2"/>
    </font>
    <font>
      <sz val="11"/>
      <name val="Trebuchet MS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double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0" fontId="3" fillId="0" borderId="1" xfId="0" applyFont="1" applyBorder="1"/>
    <xf numFmtId="0" fontId="2" fillId="0" borderId="0" xfId="0" applyFont="1" applyBorder="1"/>
    <xf numFmtId="164" fontId="4" fillId="0" borderId="0" xfId="1" applyFont="1" applyBorder="1" applyAlignment="1">
      <alignment horizontal="right"/>
    </xf>
    <xf numFmtId="49" fontId="3" fillId="0" borderId="1" xfId="0" applyNumberFormat="1" applyFont="1" applyBorder="1" applyAlignment="1">
      <alignment horizontal="right" wrapText="1"/>
    </xf>
    <xf numFmtId="164" fontId="3" fillId="0" borderId="1" xfId="0" applyNumberFormat="1" applyFont="1" applyBorder="1" applyAlignment="1">
      <alignment horizontal="center" wrapText="1"/>
    </xf>
    <xf numFmtId="0" fontId="7" fillId="0" borderId="0" xfId="0" applyFont="1"/>
    <xf numFmtId="0" fontId="2" fillId="0" borderId="2" xfId="0" applyFont="1" applyBorder="1"/>
    <xf numFmtId="0" fontId="2" fillId="0" borderId="3" xfId="0" applyFont="1" applyBorder="1"/>
    <xf numFmtId="0" fontId="2" fillId="0" borderId="5" xfId="0" applyFont="1" applyBorder="1"/>
    <xf numFmtId="0" fontId="2" fillId="0" borderId="6" xfId="0" applyFont="1" applyBorder="1"/>
    <xf numFmtId="0" fontId="8" fillId="0" borderId="0" xfId="0" applyFont="1" applyBorder="1"/>
    <xf numFmtId="0" fontId="4" fillId="2" borderId="9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13" xfId="0" applyFont="1" applyBorder="1"/>
    <xf numFmtId="0" fontId="1" fillId="0" borderId="1" xfId="0" applyFont="1" applyBorder="1" applyAlignment="1">
      <alignment horizontal="center" vertical="center"/>
    </xf>
    <xf numFmtId="164" fontId="8" fillId="0" borderId="1" xfId="1" applyFont="1" applyBorder="1" applyAlignment="1">
      <alignment horizontal="right"/>
    </xf>
    <xf numFmtId="0" fontId="8" fillId="0" borderId="1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wrapText="1"/>
    </xf>
    <xf numFmtId="0" fontId="2" fillId="0" borderId="14" xfId="0" applyFont="1" applyBorder="1"/>
    <xf numFmtId="0" fontId="10" fillId="0" borderId="13" xfId="0" applyFont="1" applyBorder="1"/>
    <xf numFmtId="0" fontId="10" fillId="0" borderId="0" xfId="0" applyFont="1" applyBorder="1" applyAlignment="1">
      <alignment horizontal="left" vertical="top"/>
    </xf>
    <xf numFmtId="0" fontId="10" fillId="0" borderId="13" xfId="0" applyFont="1" applyBorder="1" applyAlignment="1">
      <alignment horizontal="left" vertical="top"/>
    </xf>
    <xf numFmtId="0" fontId="8" fillId="0" borderId="13" xfId="0" applyFont="1" applyBorder="1" applyAlignment="1">
      <alignment horizontal="left" vertical="top"/>
    </xf>
    <xf numFmtId="0" fontId="11" fillId="0" borderId="0" xfId="0" applyFont="1" applyBorder="1" applyAlignment="1">
      <alignment horizontal="left" vertical="top"/>
    </xf>
    <xf numFmtId="0" fontId="9" fillId="0" borderId="0" xfId="0" applyNumberFormat="1" applyFont="1" applyFill="1" applyBorder="1" applyAlignment="1">
      <alignment horizontal="left" vertical="top"/>
    </xf>
    <xf numFmtId="2" fontId="1" fillId="0" borderId="3" xfId="0" applyNumberFormat="1" applyFont="1" applyBorder="1" applyAlignment="1">
      <alignment vertical="center" wrapText="1"/>
    </xf>
    <xf numFmtId="2" fontId="1" fillId="0" borderId="0" xfId="0" applyNumberFormat="1" applyFont="1" applyBorder="1" applyAlignment="1">
      <alignment vertical="center" wrapText="1"/>
    </xf>
    <xf numFmtId="2" fontId="1" fillId="0" borderId="0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0" borderId="12" xfId="0" applyFont="1" applyBorder="1"/>
    <xf numFmtId="164" fontId="3" fillId="0" borderId="1" xfId="0" applyNumberFormat="1" applyFont="1" applyBorder="1" applyAlignment="1">
      <alignment horizontal="center"/>
    </xf>
    <xf numFmtId="2" fontId="8" fillId="0" borderId="1" xfId="0" applyNumberFormat="1" applyFont="1" applyBorder="1" applyAlignment="1">
      <alignment horizontal="center" wrapText="1"/>
    </xf>
    <xf numFmtId="1" fontId="8" fillId="2" borderId="17" xfId="0" applyNumberFormat="1" applyFont="1" applyFill="1" applyBorder="1" applyAlignment="1">
      <alignment horizontal="center" vertical="center"/>
    </xf>
    <xf numFmtId="1" fontId="8" fillId="2" borderId="15" xfId="0" applyNumberFormat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left" vertical="center"/>
    </xf>
    <xf numFmtId="16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left" vertical="center"/>
    </xf>
    <xf numFmtId="2" fontId="8" fillId="0" borderId="1" xfId="0" applyNumberFormat="1" applyFont="1" applyBorder="1" applyAlignment="1">
      <alignment horizontal="center" vertical="center" wrapText="1"/>
    </xf>
    <xf numFmtId="164" fontId="8" fillId="0" borderId="1" xfId="1" applyFont="1" applyBorder="1" applyAlignment="1">
      <alignment horizontal="center" vertical="center"/>
    </xf>
    <xf numFmtId="0" fontId="8" fillId="0" borderId="12" xfId="0" applyFont="1" applyBorder="1" applyAlignment="1">
      <alignment horizontal="left" vertical="center"/>
    </xf>
    <xf numFmtId="164" fontId="13" fillId="0" borderId="1" xfId="1" applyFont="1" applyBorder="1" applyAlignment="1">
      <alignment horizontal="center" vertical="center"/>
    </xf>
    <xf numFmtId="0" fontId="7" fillId="0" borderId="0" xfId="0" applyFont="1" applyBorder="1"/>
    <xf numFmtId="0" fontId="14" fillId="0" borderId="0" xfId="0" applyFont="1" applyBorder="1" applyAlignment="1">
      <alignment horizontal="left" vertical="center"/>
    </xf>
    <xf numFmtId="0" fontId="15" fillId="0" borderId="0" xfId="0" applyFont="1" applyBorder="1" applyAlignment="1"/>
    <xf numFmtId="0" fontId="14" fillId="0" borderId="6" xfId="0" applyFont="1" applyBorder="1" applyAlignment="1">
      <alignment horizontal="left" vertical="top"/>
    </xf>
    <xf numFmtId="0" fontId="14" fillId="0" borderId="6" xfId="0" applyFont="1" applyBorder="1" applyAlignment="1">
      <alignment horizontal="left" vertical="center"/>
    </xf>
    <xf numFmtId="1" fontId="8" fillId="0" borderId="17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 readingOrder="1"/>
    </xf>
    <xf numFmtId="0" fontId="6" fillId="0" borderId="0" xfId="0" applyFont="1" applyAlignment="1">
      <alignment horizontal="center"/>
    </xf>
    <xf numFmtId="0" fontId="12" fillId="0" borderId="0" xfId="0" applyFont="1" applyAlignment="1">
      <alignment horizontal="center" vertical="center" readingOrder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 wrapText="1" readingOrder="1"/>
    </xf>
    <xf numFmtId="0" fontId="8" fillId="2" borderId="10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/>
    </xf>
    <xf numFmtId="0" fontId="1" fillId="0" borderId="0" xfId="0" applyNumberFormat="1" applyFont="1" applyFill="1" applyBorder="1" applyAlignment="1">
      <alignment horizontal="left" vertical="top" wrapText="1"/>
    </xf>
    <xf numFmtId="0" fontId="1" fillId="0" borderId="6" xfId="0" applyNumberFormat="1" applyFont="1" applyFill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06/relationships/vbaProject" Target="vbaProject.bin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156196</xdr:colOff>
      <xdr:row>2</xdr:row>
      <xdr:rowOff>159888</xdr:rowOff>
    </xdr:from>
    <xdr:to>
      <xdr:col>2</xdr:col>
      <xdr:colOff>731955</xdr:colOff>
      <xdr:row>6</xdr:row>
      <xdr:rowOff>302419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196" y="159888"/>
          <a:ext cx="897228" cy="9473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P60"/>
  <sheetViews>
    <sheetView showGridLines="0" tabSelected="1" topLeftCell="B12" zoomScaleNormal="100" zoomScalePageLayoutView="70" workbookViewId="0">
      <selection activeCell="E28" sqref="E28"/>
    </sheetView>
  </sheetViews>
  <sheetFormatPr baseColWidth="10" defaultRowHeight="15" x14ac:dyDescent="0.2"/>
  <cols>
    <col min="1" max="1" width="4.85546875" style="1" hidden="1" customWidth="1"/>
    <col min="2" max="2" width="4.85546875" style="1" customWidth="1"/>
    <col min="3" max="3" width="38.85546875" style="1" customWidth="1"/>
    <col min="4" max="4" width="15.28515625" style="1" customWidth="1"/>
    <col min="5" max="6" width="13.28515625" style="1" customWidth="1"/>
    <col min="7" max="7" width="14.7109375" style="1" customWidth="1"/>
    <col min="8" max="9" width="10.7109375" style="1" customWidth="1"/>
    <col min="10" max="10" width="16.140625" style="1" customWidth="1"/>
    <col min="11" max="11" width="32.28515625" style="1" customWidth="1"/>
    <col min="12" max="16384" width="11.42578125" style="1"/>
  </cols>
  <sheetData>
    <row r="1" spans="2:42" hidden="1" x14ac:dyDescent="0.2">
      <c r="B1" s="13"/>
      <c r="C1" s="6"/>
      <c r="D1" s="6"/>
      <c r="E1" s="6"/>
      <c r="F1" s="6"/>
      <c r="G1" s="6"/>
      <c r="H1" s="6"/>
      <c r="I1" s="6"/>
      <c r="J1" s="6"/>
      <c r="K1" s="14"/>
    </row>
    <row r="2" spans="2:42" hidden="1" x14ac:dyDescent="0.2">
      <c r="B2" s="13"/>
      <c r="C2" s="6"/>
      <c r="D2" s="6"/>
      <c r="E2" s="6"/>
      <c r="F2" s="6"/>
      <c r="G2" s="6"/>
      <c r="H2" s="6"/>
      <c r="I2" s="6"/>
      <c r="J2" s="6"/>
      <c r="K2" s="14"/>
    </row>
    <row r="3" spans="2:42" ht="15.75" x14ac:dyDescent="0.25">
      <c r="B3" s="11"/>
      <c r="C3" s="12"/>
      <c r="D3" s="70" t="s">
        <v>30</v>
      </c>
      <c r="E3" s="70"/>
      <c r="F3" s="70"/>
      <c r="G3" s="70"/>
      <c r="H3" s="70"/>
      <c r="I3" s="70"/>
      <c r="J3" s="70"/>
      <c r="K3" s="71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</row>
    <row r="4" spans="2:42" ht="15.75" x14ac:dyDescent="0.25">
      <c r="B4" s="13"/>
      <c r="C4" s="6"/>
      <c r="D4" s="72" t="s">
        <v>4</v>
      </c>
      <c r="E4" s="72"/>
      <c r="F4" s="72"/>
      <c r="G4" s="72"/>
      <c r="H4" s="72"/>
      <c r="I4" s="72"/>
      <c r="J4" s="72"/>
      <c r="K4" s="73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</row>
    <row r="5" spans="2:42" ht="18" customHeight="1" x14ac:dyDescent="0.2">
      <c r="B5" s="13"/>
      <c r="C5" s="6"/>
      <c r="D5" s="29" t="s">
        <v>11</v>
      </c>
      <c r="E5" s="79" t="s">
        <v>34</v>
      </c>
      <c r="F5" s="79"/>
      <c r="G5" s="79"/>
      <c r="H5" s="79"/>
      <c r="I5" s="79"/>
      <c r="J5" s="79"/>
      <c r="K5" s="80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</row>
    <row r="6" spans="2:42" ht="14.25" customHeight="1" x14ac:dyDescent="0.3">
      <c r="B6" s="13"/>
      <c r="C6" s="6"/>
      <c r="D6" s="15"/>
      <c r="E6" s="79"/>
      <c r="F6" s="79"/>
      <c r="G6" s="79"/>
      <c r="H6" s="79"/>
      <c r="I6" s="79"/>
      <c r="J6" s="79"/>
      <c r="K6" s="80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</row>
    <row r="7" spans="2:42" ht="27.75" customHeight="1" x14ac:dyDescent="0.2">
      <c r="B7" s="13"/>
      <c r="C7" s="6"/>
      <c r="D7" s="25" t="s">
        <v>12</v>
      </c>
      <c r="E7" s="81" t="s">
        <v>45</v>
      </c>
      <c r="F7" s="81"/>
      <c r="G7" s="81"/>
      <c r="H7" s="81"/>
      <c r="I7" s="81"/>
      <c r="J7" s="25" t="s">
        <v>25</v>
      </c>
      <c r="K7" s="51" t="s">
        <v>26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</row>
    <row r="8" spans="2:42" x14ac:dyDescent="0.2">
      <c r="B8" s="13"/>
      <c r="C8" s="6"/>
      <c r="D8" s="25" t="s">
        <v>13</v>
      </c>
      <c r="E8" s="49" t="s">
        <v>63</v>
      </c>
      <c r="F8" s="50"/>
      <c r="G8" s="50"/>
      <c r="H8" s="50"/>
      <c r="I8" s="50"/>
      <c r="J8" s="25" t="s">
        <v>5</v>
      </c>
      <c r="K8" s="52" t="s">
        <v>36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</row>
    <row r="9" spans="2:42" x14ac:dyDescent="0.2">
      <c r="B9" s="13"/>
      <c r="C9" s="6"/>
      <c r="D9" s="25" t="s">
        <v>14</v>
      </c>
      <c r="E9" s="49" t="s">
        <v>35</v>
      </c>
      <c r="F9" s="50"/>
      <c r="G9" s="50"/>
      <c r="H9" s="50"/>
      <c r="I9" s="50"/>
      <c r="J9" s="28" t="s">
        <v>17</v>
      </c>
      <c r="K9" s="52" t="s">
        <v>62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</row>
    <row r="10" spans="2:42" ht="17.25" thickBot="1" x14ac:dyDescent="0.35">
      <c r="B10" s="23"/>
      <c r="C10" s="18"/>
      <c r="D10" s="26"/>
      <c r="E10" s="27"/>
      <c r="F10" s="24"/>
      <c r="G10" s="24"/>
      <c r="H10" s="24"/>
      <c r="I10" s="24"/>
      <c r="J10" s="25" t="s">
        <v>15</v>
      </c>
      <c r="K10" s="52" t="s">
        <v>16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</row>
    <row r="11" spans="2:42" ht="15.75" thickTop="1" x14ac:dyDescent="0.2">
      <c r="B11" s="68" t="s">
        <v>24</v>
      </c>
      <c r="C11" s="75" t="s">
        <v>1</v>
      </c>
      <c r="D11" s="76" t="s">
        <v>2</v>
      </c>
      <c r="E11" s="69" t="s">
        <v>18</v>
      </c>
      <c r="F11" s="69" t="s">
        <v>23</v>
      </c>
      <c r="G11" s="69" t="s">
        <v>19</v>
      </c>
      <c r="H11" s="69" t="s">
        <v>20</v>
      </c>
      <c r="I11" s="69" t="s">
        <v>21</v>
      </c>
      <c r="J11" s="69" t="s">
        <v>22</v>
      </c>
      <c r="K11" s="76" t="s">
        <v>0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</row>
    <row r="12" spans="2:42" ht="15.75" thickBot="1" x14ac:dyDescent="0.25">
      <c r="B12" s="65"/>
      <c r="C12" s="67"/>
      <c r="D12" s="63"/>
      <c r="E12" s="61"/>
      <c r="F12" s="61"/>
      <c r="G12" s="61"/>
      <c r="H12" s="61"/>
      <c r="I12" s="61"/>
      <c r="J12" s="61"/>
      <c r="K12" s="63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</row>
    <row r="13" spans="2:42" ht="17.100000000000001" customHeight="1" thickTop="1" x14ac:dyDescent="0.2">
      <c r="B13" s="19">
        <v>1</v>
      </c>
      <c r="C13" s="40" t="s">
        <v>27</v>
      </c>
      <c r="D13" s="33" t="s">
        <v>28</v>
      </c>
      <c r="E13" s="37">
        <v>6</v>
      </c>
      <c r="F13" s="41">
        <f>4500/6</f>
        <v>750</v>
      </c>
      <c r="G13" s="45">
        <f>ROUND(E13*F13,2)</f>
        <v>4500</v>
      </c>
      <c r="H13" s="42"/>
      <c r="I13" s="42"/>
      <c r="J13" s="45">
        <f>ROUND((E13*F13)+(H13*I13),2)</f>
        <v>4500</v>
      </c>
      <c r="K13" s="16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</row>
    <row r="14" spans="2:42" ht="17.100000000000001" customHeight="1" x14ac:dyDescent="0.2">
      <c r="B14" s="19">
        <v>2</v>
      </c>
      <c r="C14" s="43" t="s">
        <v>31</v>
      </c>
      <c r="D14" s="33" t="s">
        <v>37</v>
      </c>
      <c r="E14" s="21">
        <v>7</v>
      </c>
      <c r="F14" s="41">
        <v>500</v>
      </c>
      <c r="G14" s="45">
        <f t="shared" ref="G14:G27" si="0">ROUND(E14*F14,2)</f>
        <v>3500</v>
      </c>
      <c r="H14" s="44">
        <v>1</v>
      </c>
      <c r="I14" s="44">
        <v>100</v>
      </c>
      <c r="J14" s="45">
        <f>ROUND((E14*F14)+(H14*I14),2)</f>
        <v>3600</v>
      </c>
      <c r="K14" s="17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</row>
    <row r="15" spans="2:42" ht="17.100000000000001" customHeight="1" x14ac:dyDescent="0.35">
      <c r="B15" s="19">
        <v>3</v>
      </c>
      <c r="C15" s="43" t="s">
        <v>44</v>
      </c>
      <c r="D15" s="33" t="s">
        <v>8</v>
      </c>
      <c r="E15" s="21">
        <v>7</v>
      </c>
      <c r="F15" s="41">
        <f>1500/6</f>
        <v>250</v>
      </c>
      <c r="G15" s="45">
        <f t="shared" si="0"/>
        <v>1750</v>
      </c>
      <c r="H15" s="44">
        <v>1</v>
      </c>
      <c r="I15" s="44">
        <v>50</v>
      </c>
      <c r="J15" s="45">
        <f t="shared" ref="J15:J16" si="1">ROUND((E15*F15)+(H15*I15),2)</f>
        <v>1800</v>
      </c>
      <c r="K15" s="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</row>
    <row r="16" spans="2:42" ht="17.100000000000001" customHeight="1" x14ac:dyDescent="0.35">
      <c r="B16" s="19">
        <v>4</v>
      </c>
      <c r="C16" s="46" t="s">
        <v>29</v>
      </c>
      <c r="D16" s="33" t="s">
        <v>8</v>
      </c>
      <c r="E16" s="21">
        <v>7</v>
      </c>
      <c r="F16" s="41">
        <f t="shared" ref="F16:F21" si="2">1500/6</f>
        <v>250</v>
      </c>
      <c r="G16" s="45">
        <f t="shared" si="0"/>
        <v>1750</v>
      </c>
      <c r="H16" s="44">
        <v>3</v>
      </c>
      <c r="I16" s="44">
        <v>50</v>
      </c>
      <c r="J16" s="45">
        <f t="shared" si="1"/>
        <v>1900</v>
      </c>
      <c r="K16" s="5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</row>
    <row r="17" spans="2:42" ht="17.100000000000001" customHeight="1" x14ac:dyDescent="0.35">
      <c r="B17" s="19">
        <v>5</v>
      </c>
      <c r="C17" s="46" t="s">
        <v>38</v>
      </c>
      <c r="D17" s="33" t="s">
        <v>8</v>
      </c>
      <c r="E17" s="21">
        <v>6</v>
      </c>
      <c r="F17" s="41">
        <f t="shared" si="2"/>
        <v>250</v>
      </c>
      <c r="G17" s="45">
        <f t="shared" si="0"/>
        <v>1500</v>
      </c>
      <c r="H17" s="44"/>
      <c r="I17" s="44"/>
      <c r="J17" s="45">
        <f>ROUND((E17*F17)+(H17*I17),2)</f>
        <v>1500</v>
      </c>
      <c r="K17" s="3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</row>
    <row r="18" spans="2:42" ht="17.100000000000001" customHeight="1" x14ac:dyDescent="0.35">
      <c r="B18" s="19">
        <v>6</v>
      </c>
      <c r="C18" s="46" t="s">
        <v>56</v>
      </c>
      <c r="D18" s="33" t="s">
        <v>8</v>
      </c>
      <c r="E18" s="21">
        <v>6</v>
      </c>
      <c r="F18" s="41">
        <f t="shared" si="2"/>
        <v>250</v>
      </c>
      <c r="G18" s="45">
        <f t="shared" si="0"/>
        <v>1500</v>
      </c>
      <c r="H18" s="44">
        <v>3</v>
      </c>
      <c r="I18" s="44">
        <v>50</v>
      </c>
      <c r="J18" s="45">
        <f>ROUND((E18*F18)+(H18*I18),2)</f>
        <v>1650</v>
      </c>
      <c r="K18" s="3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</row>
    <row r="19" spans="2:42" ht="17.100000000000001" customHeight="1" x14ac:dyDescent="0.35">
      <c r="B19" s="19">
        <v>7</v>
      </c>
      <c r="C19" s="34" t="s">
        <v>57</v>
      </c>
      <c r="D19" s="33" t="s">
        <v>8</v>
      </c>
      <c r="E19" s="21">
        <v>6</v>
      </c>
      <c r="F19" s="41">
        <f t="shared" si="2"/>
        <v>250</v>
      </c>
      <c r="G19" s="45">
        <f t="shared" si="0"/>
        <v>1500</v>
      </c>
      <c r="H19" s="44"/>
      <c r="I19" s="44"/>
      <c r="J19" s="45">
        <f>ROUND((E19*F19)+(H19*I19),2)</f>
        <v>1500</v>
      </c>
      <c r="K19" s="3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</row>
    <row r="20" spans="2:42" ht="17.100000000000001" customHeight="1" x14ac:dyDescent="0.35">
      <c r="B20" s="19">
        <v>8</v>
      </c>
      <c r="C20" s="34" t="s">
        <v>58</v>
      </c>
      <c r="D20" s="33" t="s">
        <v>8</v>
      </c>
      <c r="E20" s="21">
        <v>6</v>
      </c>
      <c r="F20" s="41">
        <f t="shared" si="2"/>
        <v>250</v>
      </c>
      <c r="G20" s="45">
        <f t="shared" si="0"/>
        <v>1500</v>
      </c>
      <c r="H20" s="44"/>
      <c r="I20" s="44"/>
      <c r="J20" s="45">
        <f t="shared" ref="J20:J21" si="3">ROUND((E20*F20)+(H20*I20),2)</f>
        <v>1500</v>
      </c>
      <c r="K20" s="3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</row>
    <row r="21" spans="2:42" ht="17.100000000000001" customHeight="1" x14ac:dyDescent="0.35">
      <c r="B21" s="19">
        <v>9</v>
      </c>
      <c r="C21" s="34" t="s">
        <v>59</v>
      </c>
      <c r="D21" s="33" t="s">
        <v>8</v>
      </c>
      <c r="E21" s="21">
        <v>6</v>
      </c>
      <c r="F21" s="41">
        <f t="shared" si="2"/>
        <v>250</v>
      </c>
      <c r="G21" s="45">
        <f t="shared" si="0"/>
        <v>1500</v>
      </c>
      <c r="H21" s="44">
        <v>3</v>
      </c>
      <c r="I21" s="44">
        <v>50</v>
      </c>
      <c r="J21" s="45">
        <f t="shared" si="3"/>
        <v>1650</v>
      </c>
      <c r="K21" s="3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</row>
    <row r="22" spans="2:42" ht="17.100000000000001" customHeight="1" thickBot="1" x14ac:dyDescent="0.4">
      <c r="B22" s="19">
        <v>10</v>
      </c>
      <c r="C22" s="43" t="s">
        <v>39</v>
      </c>
      <c r="D22" s="33" t="s">
        <v>8</v>
      </c>
      <c r="E22" s="21">
        <v>7</v>
      </c>
      <c r="F22" s="41">
        <f>2000/6</f>
        <v>333.33333333333331</v>
      </c>
      <c r="G22" s="45">
        <f t="shared" si="0"/>
        <v>2333.33</v>
      </c>
      <c r="H22" s="44">
        <v>1</v>
      </c>
      <c r="I22" s="44">
        <v>50</v>
      </c>
      <c r="J22" s="45">
        <f>ROUND((E22*F22)+(H22*I22),2)</f>
        <v>2383.33</v>
      </c>
      <c r="K22" s="3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</row>
    <row r="23" spans="2:42" ht="17.100000000000001" customHeight="1" thickTop="1" x14ac:dyDescent="0.35">
      <c r="B23" s="19">
        <v>11</v>
      </c>
      <c r="C23" s="40" t="s">
        <v>43</v>
      </c>
      <c r="D23" s="33" t="s">
        <v>8</v>
      </c>
      <c r="E23" s="21">
        <v>7</v>
      </c>
      <c r="F23" s="41">
        <f t="shared" ref="F23:F27" si="4">2000/6</f>
        <v>333.33333333333331</v>
      </c>
      <c r="G23" s="45">
        <f t="shared" si="0"/>
        <v>2333.33</v>
      </c>
      <c r="H23" s="44"/>
      <c r="I23" s="44"/>
      <c r="J23" s="45">
        <f t="shared" ref="J23:J27" si="5">ROUND((E23*F23)+(H23*I23),2)</f>
        <v>2333.33</v>
      </c>
      <c r="K23" s="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</row>
    <row r="24" spans="2:42" ht="17.100000000000001" customHeight="1" x14ac:dyDescent="0.35">
      <c r="B24" s="19">
        <v>12</v>
      </c>
      <c r="C24" s="46" t="s">
        <v>33</v>
      </c>
      <c r="D24" s="33" t="s">
        <v>8</v>
      </c>
      <c r="E24" s="21">
        <v>6</v>
      </c>
      <c r="F24" s="41">
        <f t="shared" si="4"/>
        <v>333.33333333333331</v>
      </c>
      <c r="G24" s="45">
        <f t="shared" si="0"/>
        <v>2000</v>
      </c>
      <c r="H24" s="44"/>
      <c r="I24" s="44"/>
      <c r="J24" s="45">
        <f t="shared" si="5"/>
        <v>2000</v>
      </c>
      <c r="K24" s="3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</row>
    <row r="25" spans="2:42" ht="17.100000000000001" customHeight="1" x14ac:dyDescent="0.35">
      <c r="B25" s="19">
        <v>13</v>
      </c>
      <c r="C25" s="46" t="s">
        <v>40</v>
      </c>
      <c r="D25" s="33" t="s">
        <v>8</v>
      </c>
      <c r="E25" s="21">
        <v>7</v>
      </c>
      <c r="F25" s="41">
        <f t="shared" si="4"/>
        <v>333.33333333333331</v>
      </c>
      <c r="G25" s="45">
        <f t="shared" si="0"/>
        <v>2333.33</v>
      </c>
      <c r="H25" s="44"/>
      <c r="I25" s="44"/>
      <c r="J25" s="45">
        <f t="shared" si="5"/>
        <v>2333.33</v>
      </c>
      <c r="K25" s="3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</row>
    <row r="26" spans="2:42" ht="17.100000000000001" customHeight="1" x14ac:dyDescent="0.35">
      <c r="B26" s="19">
        <v>14</v>
      </c>
      <c r="C26" s="34" t="s">
        <v>60</v>
      </c>
      <c r="D26" s="33" t="s">
        <v>8</v>
      </c>
      <c r="E26" s="21">
        <v>6</v>
      </c>
      <c r="F26" s="41">
        <f t="shared" si="4"/>
        <v>333.33333333333331</v>
      </c>
      <c r="G26" s="45">
        <f t="shared" si="0"/>
        <v>2000</v>
      </c>
      <c r="H26" s="44"/>
      <c r="I26" s="44"/>
      <c r="J26" s="45">
        <f t="shared" si="5"/>
        <v>2000</v>
      </c>
      <c r="K26" s="35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</row>
    <row r="27" spans="2:42" ht="17.100000000000001" customHeight="1" x14ac:dyDescent="0.35">
      <c r="B27" s="19">
        <v>15</v>
      </c>
      <c r="C27" s="34" t="s">
        <v>61</v>
      </c>
      <c r="D27" s="33" t="s">
        <v>8</v>
      </c>
      <c r="E27" s="21">
        <v>6</v>
      </c>
      <c r="F27" s="41">
        <f t="shared" si="4"/>
        <v>333.33333333333331</v>
      </c>
      <c r="G27" s="45">
        <f t="shared" si="0"/>
        <v>2000</v>
      </c>
      <c r="H27" s="44"/>
      <c r="I27" s="44"/>
      <c r="J27" s="45">
        <f t="shared" si="5"/>
        <v>2000</v>
      </c>
      <c r="K27" s="3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</row>
    <row r="28" spans="2:42" ht="17.100000000000001" customHeight="1" x14ac:dyDescent="0.35">
      <c r="B28" s="19"/>
      <c r="C28" s="34"/>
      <c r="D28" s="33"/>
      <c r="E28" s="21"/>
      <c r="F28" s="41"/>
      <c r="G28" s="45"/>
      <c r="H28" s="44"/>
      <c r="I28" s="44"/>
      <c r="J28" s="45"/>
      <c r="K28" s="3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</row>
    <row r="29" spans="2:42" ht="15.75" customHeight="1" x14ac:dyDescent="0.35">
      <c r="B29" s="19"/>
      <c r="C29" s="34"/>
      <c r="D29" s="33"/>
      <c r="E29" s="38"/>
      <c r="F29" s="22"/>
      <c r="G29" s="20"/>
      <c r="H29" s="36"/>
      <c r="I29" s="36"/>
      <c r="J29" s="20"/>
      <c r="K29" s="3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</row>
    <row r="30" spans="2:42" ht="17.100000000000001" customHeight="1" x14ac:dyDescent="0.35">
      <c r="B30" s="19"/>
      <c r="C30" s="34"/>
      <c r="D30" s="33"/>
      <c r="E30" s="38"/>
      <c r="F30" s="22"/>
      <c r="G30" s="20"/>
      <c r="H30" s="36"/>
      <c r="I30" s="36"/>
      <c r="J30" s="20"/>
      <c r="K30" s="3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</row>
    <row r="31" spans="2:42" ht="17.100000000000001" customHeight="1" x14ac:dyDescent="0.35">
      <c r="B31" s="19"/>
      <c r="C31" s="34"/>
      <c r="D31" s="4"/>
      <c r="E31" s="8"/>
      <c r="F31" s="9"/>
      <c r="G31" s="4"/>
      <c r="H31" s="4"/>
      <c r="I31" s="39" t="s">
        <v>3</v>
      </c>
      <c r="J31" s="47">
        <f>SUM(J13:J30)</f>
        <v>32649.990000000005</v>
      </c>
      <c r="K31" s="3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</row>
    <row r="32" spans="2:42" ht="20.25" customHeight="1" x14ac:dyDescent="0.35">
      <c r="C32" s="30"/>
      <c r="D32" s="55" t="str">
        <f>"(* "&amp;LETRA(J31)&amp;" *)"</f>
        <v>(* TREINTA Y DOS MIL SEISCIENTOS CUARENTA Y NUEVE PESOS 99/100 M.N. *)</v>
      </c>
      <c r="E32" s="55"/>
      <c r="F32" s="55"/>
      <c r="G32" s="55"/>
      <c r="H32" s="55"/>
      <c r="I32" s="55"/>
      <c r="J32" s="7"/>
      <c r="K32" s="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</row>
    <row r="33" spans="2:42" ht="16.5" customHeight="1" x14ac:dyDescent="0.35">
      <c r="C33" s="31"/>
      <c r="D33" s="31"/>
      <c r="E33" s="31"/>
      <c r="F33" s="32"/>
      <c r="G33" s="32"/>
      <c r="H33" s="32"/>
      <c r="I33" s="32"/>
      <c r="J33" s="7"/>
      <c r="K33" s="2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</row>
    <row r="34" spans="2:42" ht="16.5" customHeight="1" x14ac:dyDescent="0.35">
      <c r="C34" s="56" t="s">
        <v>9</v>
      </c>
      <c r="D34" s="56"/>
      <c r="E34" s="2"/>
      <c r="F34" s="2"/>
      <c r="G34" s="2"/>
      <c r="H34" s="2"/>
      <c r="I34" s="2"/>
      <c r="J34" s="56" t="s">
        <v>10</v>
      </c>
      <c r="K34" s="56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</row>
    <row r="35" spans="2:42" ht="16.5" customHeight="1" x14ac:dyDescent="0.25">
      <c r="B35" s="6"/>
      <c r="C35" s="74" t="s">
        <v>6</v>
      </c>
      <c r="D35" s="74"/>
      <c r="E35" s="78"/>
      <c r="F35" s="78"/>
      <c r="G35" s="78"/>
      <c r="H35" s="48"/>
      <c r="I35" s="48"/>
      <c r="J35" s="77" t="s">
        <v>7</v>
      </c>
      <c r="K35" s="77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</row>
    <row r="36" spans="2:42" x14ac:dyDescent="0.2">
      <c r="B36" s="64" t="s">
        <v>24</v>
      </c>
      <c r="C36" s="66" t="s">
        <v>1</v>
      </c>
      <c r="D36" s="62" t="s">
        <v>2</v>
      </c>
      <c r="E36" s="60" t="s">
        <v>18</v>
      </c>
      <c r="F36" s="60" t="s">
        <v>23</v>
      </c>
      <c r="G36" s="60" t="s">
        <v>19</v>
      </c>
      <c r="H36" s="60" t="s">
        <v>20</v>
      </c>
      <c r="I36" s="60" t="s">
        <v>21</v>
      </c>
      <c r="J36" s="60" t="s">
        <v>22</v>
      </c>
      <c r="K36" s="62" t="s">
        <v>0</v>
      </c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</row>
    <row r="37" spans="2:42" ht="15.75" thickBot="1" x14ac:dyDescent="0.25">
      <c r="B37" s="65"/>
      <c r="C37" s="67"/>
      <c r="D37" s="63"/>
      <c r="E37" s="61"/>
      <c r="F37" s="61"/>
      <c r="G37" s="61"/>
      <c r="H37" s="61"/>
      <c r="I37" s="61"/>
      <c r="J37" s="61"/>
      <c r="K37" s="63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</row>
    <row r="38" spans="2:42" ht="17.100000000000001" customHeight="1" thickTop="1" x14ac:dyDescent="0.2">
      <c r="B38" s="19">
        <v>1</v>
      </c>
      <c r="C38" s="40" t="s">
        <v>46</v>
      </c>
      <c r="D38" s="33" t="s">
        <v>8</v>
      </c>
      <c r="E38" s="53">
        <v>6</v>
      </c>
      <c r="F38" s="41">
        <f>1500/6</f>
        <v>250</v>
      </c>
      <c r="G38" s="45">
        <f>ROUND(E38*F38,2)</f>
        <v>1500</v>
      </c>
      <c r="H38" s="44"/>
      <c r="I38" s="44"/>
      <c r="J38" s="45">
        <f>ROUND((E38*F38)+(H38*I38),2)</f>
        <v>1500</v>
      </c>
      <c r="K38" s="16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</row>
    <row r="39" spans="2:42" ht="17.100000000000001" customHeight="1" x14ac:dyDescent="0.2">
      <c r="B39" s="19">
        <v>2</v>
      </c>
      <c r="C39" s="43" t="s">
        <v>47</v>
      </c>
      <c r="D39" s="33" t="s">
        <v>8</v>
      </c>
      <c r="E39" s="21">
        <v>6</v>
      </c>
      <c r="F39" s="41">
        <f t="shared" ref="F39:F50" si="6">1500/6</f>
        <v>250</v>
      </c>
      <c r="G39" s="45">
        <f t="shared" ref="G39:G50" si="7">ROUND(E39*F39,2)</f>
        <v>1500</v>
      </c>
      <c r="H39" s="44"/>
      <c r="I39" s="44"/>
      <c r="J39" s="45">
        <f>ROUND((E39*F39)+(H39*I39),2)</f>
        <v>1500</v>
      </c>
      <c r="K39" s="17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</row>
    <row r="40" spans="2:42" ht="17.100000000000001" customHeight="1" x14ac:dyDescent="0.35">
      <c r="B40" s="19">
        <v>3</v>
      </c>
      <c r="C40" s="46" t="s">
        <v>48</v>
      </c>
      <c r="D40" s="33" t="s">
        <v>8</v>
      </c>
      <c r="E40" s="54">
        <v>6</v>
      </c>
      <c r="F40" s="41">
        <f t="shared" si="6"/>
        <v>250</v>
      </c>
      <c r="G40" s="45">
        <f t="shared" si="7"/>
        <v>1500</v>
      </c>
      <c r="H40" s="44"/>
      <c r="I40" s="44"/>
      <c r="J40" s="45">
        <f>ROUND((E40*F40)+(H40*I40),2)</f>
        <v>1500</v>
      </c>
      <c r="K40" s="5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</row>
    <row r="41" spans="2:42" ht="17.100000000000001" customHeight="1" x14ac:dyDescent="0.35">
      <c r="B41" s="19">
        <v>4</v>
      </c>
      <c r="C41" s="46" t="s">
        <v>49</v>
      </c>
      <c r="D41" s="33" t="s">
        <v>8</v>
      </c>
      <c r="E41" s="54">
        <v>6</v>
      </c>
      <c r="F41" s="41">
        <f t="shared" si="6"/>
        <v>250</v>
      </c>
      <c r="G41" s="45">
        <f t="shared" si="7"/>
        <v>1500</v>
      </c>
      <c r="H41" s="44"/>
      <c r="I41" s="44"/>
      <c r="J41" s="45">
        <f t="shared" ref="J41" si="8">ROUND((E41*F41)+(H41*I41),2)</f>
        <v>1500</v>
      </c>
      <c r="K41" s="5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</row>
    <row r="42" spans="2:42" ht="17.100000000000001" customHeight="1" x14ac:dyDescent="0.35">
      <c r="B42" s="19">
        <v>5</v>
      </c>
      <c r="C42" s="46" t="s">
        <v>50</v>
      </c>
      <c r="D42" s="33" t="s">
        <v>8</v>
      </c>
      <c r="E42" s="21">
        <v>6</v>
      </c>
      <c r="F42" s="41">
        <f t="shared" si="6"/>
        <v>250</v>
      </c>
      <c r="G42" s="45">
        <f t="shared" si="7"/>
        <v>1500</v>
      </c>
      <c r="H42" s="44"/>
      <c r="I42" s="44"/>
      <c r="J42" s="45">
        <f>ROUND((E42*F42)+(H42*I42),2)</f>
        <v>1500</v>
      </c>
      <c r="K42" s="3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</row>
    <row r="43" spans="2:42" ht="17.100000000000001" customHeight="1" x14ac:dyDescent="0.35">
      <c r="B43" s="19">
        <v>6</v>
      </c>
      <c r="C43" s="34" t="s">
        <v>51</v>
      </c>
      <c r="D43" s="33" t="s">
        <v>8</v>
      </c>
      <c r="E43" s="21">
        <v>6</v>
      </c>
      <c r="F43" s="41">
        <f t="shared" si="6"/>
        <v>250</v>
      </c>
      <c r="G43" s="45">
        <f t="shared" si="7"/>
        <v>1500</v>
      </c>
      <c r="H43" s="44"/>
      <c r="I43" s="44"/>
      <c r="J43" s="45">
        <f>ROUND((E43*F43)+(H43*I43),2)</f>
        <v>1500</v>
      </c>
      <c r="K43" s="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</row>
    <row r="44" spans="2:42" ht="17.100000000000001" customHeight="1" x14ac:dyDescent="0.35">
      <c r="B44" s="19">
        <v>7</v>
      </c>
      <c r="C44" s="34" t="s">
        <v>52</v>
      </c>
      <c r="D44" s="33" t="s">
        <v>8</v>
      </c>
      <c r="E44" s="38">
        <v>6</v>
      </c>
      <c r="F44" s="41">
        <f t="shared" si="6"/>
        <v>250</v>
      </c>
      <c r="G44" s="45">
        <f t="shared" si="7"/>
        <v>1500</v>
      </c>
      <c r="H44" s="44"/>
      <c r="I44" s="44"/>
      <c r="J44" s="45">
        <f t="shared" ref="J44:J47" si="9">ROUND((E44*F44)+(H44*I44),2)</f>
        <v>1500</v>
      </c>
      <c r="K44" s="3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</row>
    <row r="45" spans="2:42" ht="17.100000000000001" customHeight="1" x14ac:dyDescent="0.35">
      <c r="B45" s="19">
        <v>8</v>
      </c>
      <c r="C45" s="34" t="s">
        <v>53</v>
      </c>
      <c r="D45" s="33" t="s">
        <v>8</v>
      </c>
      <c r="E45" s="38">
        <v>6</v>
      </c>
      <c r="F45" s="41">
        <f t="shared" si="6"/>
        <v>250</v>
      </c>
      <c r="G45" s="45">
        <f t="shared" si="7"/>
        <v>1500</v>
      </c>
      <c r="H45" s="44"/>
      <c r="I45" s="44"/>
      <c r="J45" s="45">
        <f t="shared" si="9"/>
        <v>1500</v>
      </c>
      <c r="K45" s="3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</row>
    <row r="46" spans="2:42" ht="17.100000000000001" customHeight="1" x14ac:dyDescent="0.35">
      <c r="B46" s="19">
        <v>9</v>
      </c>
      <c r="C46" s="34" t="s">
        <v>54</v>
      </c>
      <c r="D46" s="33" t="s">
        <v>8</v>
      </c>
      <c r="E46" s="38">
        <v>6</v>
      </c>
      <c r="F46" s="41">
        <f t="shared" si="6"/>
        <v>250</v>
      </c>
      <c r="G46" s="45">
        <f t="shared" si="7"/>
        <v>1500</v>
      </c>
      <c r="H46" s="44"/>
      <c r="I46" s="44"/>
      <c r="J46" s="45">
        <f t="shared" si="9"/>
        <v>1500</v>
      </c>
      <c r="K46" s="3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</row>
    <row r="47" spans="2:42" ht="17.100000000000001" customHeight="1" x14ac:dyDescent="0.35">
      <c r="B47" s="19">
        <v>10</v>
      </c>
      <c r="C47" s="34" t="s">
        <v>55</v>
      </c>
      <c r="D47" s="33" t="s">
        <v>8</v>
      </c>
      <c r="E47" s="38">
        <v>6</v>
      </c>
      <c r="F47" s="41">
        <f t="shared" si="6"/>
        <v>250</v>
      </c>
      <c r="G47" s="45">
        <f t="shared" si="7"/>
        <v>1500</v>
      </c>
      <c r="H47" s="44"/>
      <c r="I47" s="44"/>
      <c r="J47" s="45">
        <f t="shared" si="9"/>
        <v>1500</v>
      </c>
      <c r="K47" s="3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</row>
    <row r="48" spans="2:42" ht="17.100000000000001" customHeight="1" x14ac:dyDescent="0.35">
      <c r="B48" s="19">
        <v>11</v>
      </c>
      <c r="C48" s="46" t="s">
        <v>32</v>
      </c>
      <c r="D48" s="33" t="s">
        <v>8</v>
      </c>
      <c r="E48" s="21">
        <v>6</v>
      </c>
      <c r="F48" s="41">
        <f t="shared" si="6"/>
        <v>250</v>
      </c>
      <c r="G48" s="45">
        <f t="shared" si="7"/>
        <v>1500</v>
      </c>
      <c r="H48" s="44"/>
      <c r="I48" s="44"/>
      <c r="J48" s="45">
        <f>ROUND((E48*F48)+(H48*I48),2)</f>
        <v>1500</v>
      </c>
      <c r="K48" s="3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</row>
    <row r="49" spans="2:42" ht="17.100000000000001" customHeight="1" x14ac:dyDescent="0.35">
      <c r="B49" s="19">
        <v>12</v>
      </c>
      <c r="C49" s="34" t="s">
        <v>41</v>
      </c>
      <c r="D49" s="33" t="s">
        <v>8</v>
      </c>
      <c r="E49" s="21">
        <v>6</v>
      </c>
      <c r="F49" s="41">
        <f t="shared" si="6"/>
        <v>250</v>
      </c>
      <c r="G49" s="45">
        <f t="shared" si="7"/>
        <v>1500</v>
      </c>
      <c r="H49" s="44"/>
      <c r="I49" s="44"/>
      <c r="J49" s="45">
        <f>ROUND((E49*F49)+(H49*I49),2)</f>
        <v>1500</v>
      </c>
      <c r="K49" s="3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</row>
    <row r="50" spans="2:42" ht="17.100000000000001" customHeight="1" x14ac:dyDescent="0.35">
      <c r="B50" s="19">
        <v>13</v>
      </c>
      <c r="C50" s="34" t="s">
        <v>42</v>
      </c>
      <c r="D50" s="33" t="s">
        <v>8</v>
      </c>
      <c r="E50" s="38">
        <v>6</v>
      </c>
      <c r="F50" s="41">
        <f t="shared" si="6"/>
        <v>250</v>
      </c>
      <c r="G50" s="45">
        <f t="shared" si="7"/>
        <v>1500</v>
      </c>
      <c r="H50" s="44"/>
      <c r="I50" s="44"/>
      <c r="J50" s="45">
        <f t="shared" ref="J50" si="10">ROUND((E50*F50)+(H50*I50),2)</f>
        <v>1500</v>
      </c>
      <c r="K50" s="3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</row>
    <row r="51" spans="2:42" ht="17.100000000000001" customHeight="1" x14ac:dyDescent="0.35">
      <c r="B51" s="19"/>
      <c r="C51" s="34"/>
      <c r="D51" s="33"/>
      <c r="E51" s="38"/>
      <c r="F51" s="41"/>
      <c r="G51" s="45"/>
      <c r="H51" s="44"/>
      <c r="I51" s="44"/>
      <c r="J51" s="45"/>
      <c r="K51" s="35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</row>
    <row r="52" spans="2:42" ht="17.100000000000001" customHeight="1" x14ac:dyDescent="0.35">
      <c r="B52" s="19"/>
      <c r="C52" s="34"/>
      <c r="D52" s="33"/>
      <c r="E52" s="38"/>
      <c r="F52" s="41"/>
      <c r="G52" s="45"/>
      <c r="H52" s="44"/>
      <c r="I52" s="44"/>
      <c r="J52" s="45"/>
      <c r="K52" s="3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</row>
    <row r="53" spans="2:42" ht="17.100000000000001" customHeight="1" x14ac:dyDescent="0.35">
      <c r="B53" s="19"/>
      <c r="C53" s="34"/>
      <c r="D53" s="33"/>
      <c r="E53" s="38"/>
      <c r="F53" s="41"/>
      <c r="G53" s="45"/>
      <c r="H53" s="44"/>
      <c r="I53" s="44"/>
      <c r="J53" s="45"/>
      <c r="K53" s="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</row>
    <row r="54" spans="2:42" ht="15.75" customHeight="1" x14ac:dyDescent="0.35">
      <c r="B54" s="19"/>
      <c r="C54" s="34"/>
      <c r="D54" s="33"/>
      <c r="E54" s="38"/>
      <c r="F54" s="22"/>
      <c r="G54" s="20"/>
      <c r="H54" s="36"/>
      <c r="I54" s="36"/>
      <c r="J54" s="20"/>
      <c r="K54" s="3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</row>
    <row r="55" spans="2:42" ht="17.100000000000001" customHeight="1" x14ac:dyDescent="0.35">
      <c r="B55" s="19"/>
      <c r="C55" s="34"/>
      <c r="D55" s="33"/>
      <c r="E55" s="38"/>
      <c r="F55" s="22"/>
      <c r="G55" s="20"/>
      <c r="H55" s="36"/>
      <c r="I55" s="36"/>
      <c r="J55" s="20"/>
      <c r="K55" s="3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</row>
    <row r="56" spans="2:42" ht="17.100000000000001" customHeight="1" x14ac:dyDescent="0.35">
      <c r="B56" s="19"/>
      <c r="C56" s="34"/>
      <c r="D56" s="4"/>
      <c r="E56" s="8"/>
      <c r="F56" s="9"/>
      <c r="G56" s="4"/>
      <c r="H56" s="4"/>
      <c r="I56" s="39" t="s">
        <v>3</v>
      </c>
      <c r="J56" s="47">
        <f>SUM(J38:J55)</f>
        <v>19500</v>
      </c>
      <c r="K56" s="3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</row>
    <row r="57" spans="2:42" ht="20.25" customHeight="1" x14ac:dyDescent="0.35">
      <c r="C57" s="30"/>
      <c r="D57" s="55" t="str">
        <f>"(* "&amp;LETRA(J56)&amp;" *)"</f>
        <v>(* DIECINUEVE MIL QUINIENTOS PESOS 00/100 M.N. *)</v>
      </c>
      <c r="E57" s="55"/>
      <c r="F57" s="55"/>
      <c r="G57" s="55"/>
      <c r="H57" s="55"/>
      <c r="I57" s="55"/>
      <c r="J57" s="7"/>
      <c r="K57" s="2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</row>
    <row r="58" spans="2:42" ht="16.5" customHeight="1" x14ac:dyDescent="0.35">
      <c r="C58" s="31"/>
      <c r="D58" s="31"/>
      <c r="E58" s="31"/>
      <c r="F58" s="32"/>
      <c r="G58" s="32"/>
      <c r="H58" s="32"/>
      <c r="I58" s="32"/>
      <c r="J58" s="7"/>
      <c r="K58" s="2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</row>
    <row r="59" spans="2:42" ht="16.5" customHeight="1" x14ac:dyDescent="0.35">
      <c r="C59" s="56" t="s">
        <v>9</v>
      </c>
      <c r="D59" s="56"/>
      <c r="E59" s="2"/>
      <c r="F59" s="2"/>
      <c r="G59" s="2"/>
      <c r="H59" s="2"/>
      <c r="I59" s="2"/>
      <c r="J59" s="56" t="s">
        <v>10</v>
      </c>
      <c r="K59" s="56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</row>
    <row r="60" spans="2:42" ht="16.5" customHeight="1" x14ac:dyDescent="0.25">
      <c r="C60" s="57" t="s">
        <v>6</v>
      </c>
      <c r="D60" s="57"/>
      <c r="E60" s="58"/>
      <c r="F60" s="58"/>
      <c r="G60" s="58"/>
      <c r="H60" s="10"/>
      <c r="I60" s="10"/>
      <c r="J60" s="59" t="s">
        <v>7</v>
      </c>
      <c r="K60" s="59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</row>
  </sheetData>
  <mergeCells count="36">
    <mergeCell ref="J11:J12"/>
    <mergeCell ref="D3:K3"/>
    <mergeCell ref="D4:K4"/>
    <mergeCell ref="C35:D35"/>
    <mergeCell ref="C34:D34"/>
    <mergeCell ref="J34:K34"/>
    <mergeCell ref="C11:C12"/>
    <mergeCell ref="D11:D12"/>
    <mergeCell ref="K11:K12"/>
    <mergeCell ref="J35:K35"/>
    <mergeCell ref="E35:G35"/>
    <mergeCell ref="E5:K6"/>
    <mergeCell ref="E11:E12"/>
    <mergeCell ref="E7:I7"/>
    <mergeCell ref="D32:I32"/>
    <mergeCell ref="B11:B12"/>
    <mergeCell ref="F11:F12"/>
    <mergeCell ref="G11:G12"/>
    <mergeCell ref="H11:H12"/>
    <mergeCell ref="I11:I12"/>
    <mergeCell ref="B36:B37"/>
    <mergeCell ref="C36:C37"/>
    <mergeCell ref="D36:D37"/>
    <mergeCell ref="E36:E37"/>
    <mergeCell ref="F36:F37"/>
    <mergeCell ref="G36:G37"/>
    <mergeCell ref="H36:H37"/>
    <mergeCell ref="I36:I37"/>
    <mergeCell ref="J36:J37"/>
    <mergeCell ref="K36:K37"/>
    <mergeCell ref="D57:I57"/>
    <mergeCell ref="C59:D59"/>
    <mergeCell ref="J59:K59"/>
    <mergeCell ref="C60:D60"/>
    <mergeCell ref="E60:G60"/>
    <mergeCell ref="J60:K60"/>
  </mergeCells>
  <pageMargins left="0.19685039370078741" right="0.19685039370078741" top="0.59055118110236227" bottom="0.19685039370078741" header="0" footer="0"/>
  <pageSetup paperSize="5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NOMINA</vt:lpstr>
      <vt:lpstr>NOMINA!Títulos_a_imprimir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Obras</dc:creator>
  <cp:lastModifiedBy>Usuario de Windows</cp:lastModifiedBy>
  <cp:lastPrinted>2020-04-24T19:26:48Z</cp:lastPrinted>
  <dcterms:created xsi:type="dcterms:W3CDTF">2012-02-28T17:40:01Z</dcterms:created>
  <dcterms:modified xsi:type="dcterms:W3CDTF">2020-04-29T15:30:05Z</dcterms:modified>
</cp:coreProperties>
</file>